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<sst xmlns="http://schemas.openxmlformats.org/spreadsheetml/2006/main" count="149" uniqueCount="79">
  <si>
    <t>标准编号</t>
  </si>
  <si>
    <t>标准名称</t>
  </si>
  <si>
    <t>实施日期</t>
  </si>
  <si>
    <t>中国国家标准分类目录之</t>
  </si>
  <si>
    <t>工标网  网址：www.csres.com 电话：400-7255 888  QQ：569872709  MSN/Email：csres@hotmail.com</t>
  </si>
  <si>
    <t>状态</t>
  </si>
  <si>
    <t>M72印象、电声设备</t>
  </si>
  <si>
    <t>声系统设备 概述 模拟节目信号</t>
  </si>
  <si>
    <t>现行</t>
  </si>
  <si>
    <t>声系统设备 第4部分：传声器测量方法</t>
  </si>
  <si>
    <t>音频、视频和视听系统互连的优选配接值</t>
  </si>
  <si>
    <t>未实施</t>
  </si>
  <si>
    <t>传声器通用规范</t>
  </si>
  <si>
    <t>家庭影院用环绕声放大器通用规范</t>
  </si>
  <si>
    <t>家庭影院用组合扬声器系统通用规范</t>
  </si>
  <si>
    <t>扬声器主要性能测试方法</t>
  </si>
  <si>
    <t>作废</t>
  </si>
  <si>
    <t>直接辐射式电动扬声器通用规范</t>
  </si>
  <si>
    <t>直接辐射式扬声器尺寸</t>
  </si>
  <si>
    <t>传声器测量方法</t>
  </si>
  <si>
    <t>高保真传声器最低性能要求</t>
  </si>
  <si>
    <t>扬声器听音试验</t>
  </si>
  <si>
    <t>声系统设备 一般术语解释和计算方法</t>
  </si>
  <si>
    <t>高保真声频组合设备最低性能要求</t>
  </si>
  <si>
    <t>高保真头戴耳机最低性能要求</t>
  </si>
  <si>
    <t>送话器测量方法</t>
  </si>
  <si>
    <t>声系统设备互连的优选配接值</t>
  </si>
  <si>
    <t>传声器通用技术条件</t>
  </si>
  <si>
    <t>盒式助听器总技术条件</t>
  </si>
  <si>
    <t>高保真声频放大器最低性能要求</t>
  </si>
  <si>
    <t>头戴耳机通用技术条件</t>
  </si>
  <si>
    <t>号筒扬声器通用技术条件</t>
  </si>
  <si>
    <t>号筒扬声器测量方法</t>
  </si>
  <si>
    <t>声系统设备互连用连接器的应用</t>
  </si>
  <si>
    <t>会议系统电及音频的性能要求</t>
  </si>
  <si>
    <t>送受话器组合件测量方法</t>
  </si>
  <si>
    <t>调音台通用技术条件</t>
  </si>
  <si>
    <t>无线传声器系统通用规范</t>
  </si>
  <si>
    <t>声强测量仪用声压传声器对测量</t>
  </si>
  <si>
    <t>电视和声音信号的电缆分配系统设备与部件 第7部分:放大器通用规范</t>
  </si>
  <si>
    <t>电视和声音信号的电缆分配系统设备与部件 第8部分:干线放大器通用规范</t>
  </si>
  <si>
    <t>厅堂扩声特性测量方法</t>
  </si>
  <si>
    <t>人工混响装置测量方法</t>
  </si>
  <si>
    <t>时间延迟和移频装置测量方法</t>
  </si>
  <si>
    <t>采用互易技术对φ23.77mm标准电容传声器进行自由场校准的精密方法</t>
  </si>
  <si>
    <t>助听器电声特性的测量方法</t>
  </si>
  <si>
    <t>具有感应拾音线圈输入的助听器电声特性的测量方法</t>
  </si>
  <si>
    <t>具有自动增益控制电路的助听器电声特性的测量方法</t>
  </si>
  <si>
    <t>插入式耳机的乳头状接头</t>
  </si>
  <si>
    <t>高保真扬声器系统最低性能要求及测量方法</t>
  </si>
  <si>
    <t>声频放大器测量方法</t>
  </si>
  <si>
    <t>调音台基本特性测量方法</t>
  </si>
  <si>
    <t>客观评价厅堂语言可懂度的RASTI法</t>
  </si>
  <si>
    <t>助听器及其有关设备的符号与标记</t>
  </si>
  <si>
    <t>直接辐射式电动锥形扬声器通用技术条件</t>
  </si>
  <si>
    <t>直接辐射式电动锥形扬声器检验规则</t>
  </si>
  <si>
    <t>扬声器主要技术参数</t>
  </si>
  <si>
    <t>助听器交货时质量检验的性能测量</t>
  </si>
  <si>
    <t>音响设备用圆形连接器型号命名方法</t>
  </si>
  <si>
    <t>模拟电唱盘通用技术条件</t>
  </si>
  <si>
    <t>唱针</t>
  </si>
  <si>
    <t>电声器件型号命名方法</t>
  </si>
  <si>
    <t>出口绝缘电阻表检验规程</t>
  </si>
  <si>
    <t>出口直接辐射式电动锥形扬声器检验规程</t>
  </si>
  <si>
    <t>进出口汽车及个人计算机用音箱检验规程</t>
  </si>
  <si>
    <t>载波无人增音机可靠性试验方法</t>
  </si>
  <si>
    <t>广播调音台运行技术指标等级</t>
  </si>
  <si>
    <t>专业音频和扩声用扬声器组件实用规范</t>
  </si>
  <si>
    <t>电声学 助听器 第1部分：具有感应拾音线圈输入的助听器</t>
  </si>
  <si>
    <t>电声学 助听器 第0部分：电声特性的测量</t>
  </si>
  <si>
    <t>电声学 助听器 第13部分：电磁兼容（EMC)</t>
  </si>
  <si>
    <t>电声学 助听器 第2部分：具有自动增益控制电路的助听器</t>
  </si>
  <si>
    <t>电声学 助听器 第4部分：助听器用感应回路系统磁场强度</t>
  </si>
  <si>
    <t>声系统设备 第3部分:声频放大器测量方法</t>
  </si>
  <si>
    <t>声系统设备 第13部分：扬声器听音试验</t>
  </si>
  <si>
    <t>厅堂、体育场馆扩声系统听音评价方法</t>
  </si>
  <si>
    <t>厅堂、体育场馆扩声系统验收规范</t>
  </si>
  <si>
    <t>厅堂、体育场馆扩声系统设计规范</t>
  </si>
  <si>
    <t>声系统设备 第9部分：人工混响、时间延迟和移频装置测量方法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</si>
</sst>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8"/>
      <name val="黑体"/>
      <family val="0"/>
    </font>
    <font>
      <sz val="20"/>
      <color indexed="5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7" xfId="16" applyFont="1" applyBorder="1" applyAlignment="1">
      <alignment horizontal="center"/>
    </xf>
    <xf numFmtId="0" fontId="3" fillId="0" borderId="8" xfId="16" applyBorder="1" applyAlignment="1">
      <alignment horizontal="center"/>
    </xf>
    <xf numFmtId="0" fontId="3" fillId="0" borderId="9" xfId="16" applyBorder="1" applyAlignment="1">
      <alignment horizontal="center"/>
    </xf>
    <xf numFmtId="0" fontId="3" fillId="0" borderId="0" xfId="16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16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re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25.125" style="0" customWidth="1"/>
    <col min="2" max="2" width="75.875" style="0" customWidth="1"/>
    <col min="3" max="3" width="12.625" style="0" customWidth="1"/>
    <col min="4" max="4" width="13.625" style="0" customWidth="1"/>
  </cols>
  <sheetData>
    <row r="1" spans="1:4" ht="42" customHeight="1">
      <c r="A1" s="4" t="s">
        <v>3</v>
      </c>
      <c r="B1" s="5"/>
      <c r="C1" s="5"/>
      <c r="D1" s="6"/>
    </row>
    <row r="2" spans="1:4" ht="27.75" customHeight="1">
      <c r="A2" s="7" t="s">
        <v>6</v>
      </c>
      <c r="B2" s="8"/>
      <c r="C2" s="8"/>
      <c r="D2" s="9"/>
    </row>
    <row r="3" spans="1:4" ht="21" customHeight="1">
      <c r="A3" s="10" t="s">
        <v>4</v>
      </c>
      <c r="B3" s="11"/>
      <c r="C3" s="11"/>
      <c r="D3" s="12"/>
    </row>
    <row r="4" ht="15.75" customHeight="1"/>
    <row r="5" spans="1:4" ht="15.75" customHeight="1">
      <c r="A5" s="3" t="s">
        <v>0</v>
      </c>
      <c r="B5" s="3" t="s">
        <v>1</v>
      </c>
      <c r="C5" s="3" t="s">
        <v>5</v>
      </c>
      <c r="D5" s="3" t="s">
        <v>2</v>
      </c>
    </row>
    <row r="6" spans="1:4" ht="15.75" customHeight="1">
      <c r="A6" s="13" t="str">
        <f>HYPERLINK("http://www.csres.com/detail/228562.html","GB/T 6278-2012")</f>
        <v>GB/T 6278-2012</v>
      </c>
      <c r="B6" s="2" t="s">
        <v>7</v>
      </c>
      <c r="C6" s="2" t="s">
        <v>8</v>
      </c>
      <c r="D6" s="14">
        <v>41426</v>
      </c>
    </row>
    <row r="7" spans="1:4" ht="15.75" customHeight="1">
      <c r="A7" s="13" t="str">
        <f>HYPERLINK("http://www.csres.com/detail/228864.html","GB/T 12060.4-2012")</f>
        <v>GB/T 12060.4-2012</v>
      </c>
      <c r="B7" s="2" t="s">
        <v>9</v>
      </c>
      <c r="C7" s="2" t="s">
        <v>8</v>
      </c>
      <c r="D7" s="14">
        <v>41426</v>
      </c>
    </row>
    <row r="8" spans="1:4" ht="15.75" customHeight="1">
      <c r="A8" s="13" t="str">
        <f>HYPERLINK("http://www.csres.com/detail/228880.html","GB/T 14197-2012")</f>
        <v>GB/T 14197-2012</v>
      </c>
      <c r="B8" s="2" t="s">
        <v>10</v>
      </c>
      <c r="C8" s="2" t="s">
        <v>11</v>
      </c>
      <c r="D8" s="14">
        <v>41426</v>
      </c>
    </row>
    <row r="9" spans="1:4" ht="15.75" customHeight="1">
      <c r="A9" s="13" t="str">
        <f>HYPERLINK("http://www.csres.com/detail/228881.html","GB/T 14198-2012")</f>
        <v>GB/T 14198-2012</v>
      </c>
      <c r="B9" s="2" t="s">
        <v>12</v>
      </c>
      <c r="C9" s="2" t="s">
        <v>8</v>
      </c>
      <c r="D9" s="14">
        <v>41426</v>
      </c>
    </row>
    <row r="10" spans="1:4" ht="15.75" customHeight="1">
      <c r="A10" s="13" t="str">
        <f>HYPERLINK("http://www.csres.com/detail/28382.html","SJ/T 11217-2000")</f>
        <v>SJ/T 11217-2000</v>
      </c>
      <c r="B10" s="2" t="s">
        <v>13</v>
      </c>
      <c r="C10" s="2" t="s">
        <v>8</v>
      </c>
      <c r="D10" s="14">
        <v>36605</v>
      </c>
    </row>
    <row r="11" spans="1:4" ht="15.75" customHeight="1">
      <c r="A11" s="13" t="str">
        <f>HYPERLINK("http://www.csres.com/detail/28383.html","SJ/T 11218-2000")</f>
        <v>SJ/T 11218-2000</v>
      </c>
      <c r="B11" s="2" t="s">
        <v>14</v>
      </c>
      <c r="C11" s="2" t="s">
        <v>8</v>
      </c>
      <c r="D11" s="14">
        <v>36605</v>
      </c>
    </row>
    <row r="12" spans="1:4" ht="15.75" customHeight="1">
      <c r="A12" s="13" t="str">
        <f>HYPERLINK("http://www.csres.com/detail/50008.html","GB/T 9396-1996")</f>
        <v>GB/T 9396-1996</v>
      </c>
      <c r="B12" s="2" t="s">
        <v>15</v>
      </c>
      <c r="C12" s="2" t="s">
        <v>16</v>
      </c>
      <c r="D12" s="14">
        <v>35643</v>
      </c>
    </row>
    <row r="13" spans="1:4" ht="15.75" customHeight="1">
      <c r="A13" s="13" t="str">
        <f>HYPERLINK("http://www.csres.com/detail/50009.html","GB/T 9397-1996")</f>
        <v>GB/T 9397-1996</v>
      </c>
      <c r="B13" s="2" t="s">
        <v>17</v>
      </c>
      <c r="C13" s="2" t="s">
        <v>8</v>
      </c>
      <c r="D13" s="14">
        <v>35643</v>
      </c>
    </row>
    <row r="14" spans="1:4" ht="15.75" customHeight="1">
      <c r="A14" s="13" t="str">
        <f>HYPERLINK("http://www.csres.com/detail/50010.html","GB/T 9400-1988")</f>
        <v>GB/T 9400-1988</v>
      </c>
      <c r="B14" s="2" t="s">
        <v>18</v>
      </c>
      <c r="C14" s="2" t="s">
        <v>16</v>
      </c>
      <c r="D14" s="14">
        <v>32143</v>
      </c>
    </row>
    <row r="15" spans="1:4" ht="15.75" customHeight="1">
      <c r="A15" s="13" t="str">
        <f>HYPERLINK("http://www.csres.com/detail/50011.html","GB/T 9401-1988")</f>
        <v>GB/T 9401-1988</v>
      </c>
      <c r="B15" s="2" t="s">
        <v>19</v>
      </c>
      <c r="C15" s="2" t="s">
        <v>16</v>
      </c>
      <c r="D15" s="14">
        <v>32448</v>
      </c>
    </row>
    <row r="16" spans="1:4" ht="15.75" customHeight="1">
      <c r="A16" s="13" t="str">
        <f>HYPERLINK("http://www.csres.com/detail/50012.html","GB/T 9402-1988")</f>
        <v>GB/T 9402-1988</v>
      </c>
      <c r="B16" s="2" t="s">
        <v>20</v>
      </c>
      <c r="C16" s="2" t="s">
        <v>8</v>
      </c>
      <c r="D16" s="14">
        <v>32448</v>
      </c>
    </row>
    <row r="17" spans="1:4" ht="15.75" customHeight="1">
      <c r="A17" s="13" t="str">
        <f>HYPERLINK("http://www.csres.com/detail/51315.html","GB/T 12058-1989")</f>
        <v>GB/T 12058-1989</v>
      </c>
      <c r="B17" s="2" t="s">
        <v>21</v>
      </c>
      <c r="C17" s="2" t="s">
        <v>16</v>
      </c>
      <c r="D17" s="14">
        <v>33055</v>
      </c>
    </row>
    <row r="18" spans="1:4" ht="15.75" customHeight="1">
      <c r="A18" s="13" t="str">
        <f>HYPERLINK("http://www.csres.com/detail/51316.html","GB/T 12060-1989")</f>
        <v>GB/T 12060-1989</v>
      </c>
      <c r="B18" s="2" t="s">
        <v>22</v>
      </c>
      <c r="C18" s="2" t="s">
        <v>16</v>
      </c>
      <c r="D18" s="14">
        <v>33055</v>
      </c>
    </row>
    <row r="19" spans="1:4" ht="15.75" customHeight="1">
      <c r="A19" s="13" t="str">
        <f>HYPERLINK("http://www.csres.com/detail/51317.html","GB 12062-1989")</f>
        <v>GB 12062-1989</v>
      </c>
      <c r="B19" s="2" t="s">
        <v>23</v>
      </c>
      <c r="C19" s="2" t="s">
        <v>8</v>
      </c>
      <c r="D19" s="14">
        <v>33055</v>
      </c>
    </row>
    <row r="20" spans="1:4" ht="15.75" customHeight="1">
      <c r="A20" s="13" t="str">
        <f>HYPERLINK("http://www.csres.com/detail/52847.html","GB/T 13581-1992")</f>
        <v>GB/T 13581-1992</v>
      </c>
      <c r="B20" s="2" t="s">
        <v>24</v>
      </c>
      <c r="C20" s="2" t="s">
        <v>8</v>
      </c>
      <c r="D20" s="14">
        <v>34090</v>
      </c>
    </row>
    <row r="21" spans="1:4" ht="15.75" customHeight="1">
      <c r="A21" s="13" t="str">
        <f>HYPERLINK("http://www.csres.com/detail/53288.html","GB/T 13948-1992")</f>
        <v>GB/T 13948-1992</v>
      </c>
      <c r="B21" s="2" t="s">
        <v>25</v>
      </c>
      <c r="C21" s="2" t="s">
        <v>16</v>
      </c>
      <c r="D21" s="14">
        <v>34182</v>
      </c>
    </row>
    <row r="22" spans="1:4" ht="15.75" customHeight="1">
      <c r="A22" s="13" t="str">
        <f>HYPERLINK("http://www.csres.com/detail/53578.html","GB/T 14197-1993")</f>
        <v>GB/T 14197-1993</v>
      </c>
      <c r="B22" s="2" t="s">
        <v>26</v>
      </c>
      <c r="C22" s="2" t="s">
        <v>16</v>
      </c>
      <c r="D22" s="14">
        <v>34243</v>
      </c>
    </row>
    <row r="23" spans="1:4" ht="15.75" customHeight="1">
      <c r="A23" s="13" t="str">
        <f>HYPERLINK("http://www.csres.com/detail/53579.html","GB/T 14198-1993")</f>
        <v>GB/T 14198-1993</v>
      </c>
      <c r="B23" s="2" t="s">
        <v>27</v>
      </c>
      <c r="C23" s="2" t="s">
        <v>16</v>
      </c>
      <c r="D23" s="14">
        <v>34243</v>
      </c>
    </row>
    <row r="24" spans="1:4" ht="15.75" customHeight="1">
      <c r="A24" s="13" t="str">
        <f>HYPERLINK("http://www.csres.com/detail/53580.html","GB/T 14199-1993")</f>
        <v>GB/T 14199-1993</v>
      </c>
      <c r="B24" s="2" t="s">
        <v>28</v>
      </c>
      <c r="C24" s="2" t="s">
        <v>16</v>
      </c>
      <c r="D24" s="14">
        <v>34243</v>
      </c>
    </row>
    <row r="25" spans="1:4" ht="15.75" customHeight="1">
      <c r="A25" s="13" t="str">
        <f>HYPERLINK("http://www.csres.com/detail/53581.html","GB/T 14200-1993")</f>
        <v>GB/T 14200-1993</v>
      </c>
      <c r="B25" s="2" t="s">
        <v>29</v>
      </c>
      <c r="C25" s="2" t="s">
        <v>8</v>
      </c>
      <c r="D25" s="14">
        <v>34243</v>
      </c>
    </row>
    <row r="26" spans="1:4" ht="15.75" customHeight="1">
      <c r="A26" s="13" t="str">
        <f>HYPERLINK("http://www.csres.com/detail/53968.html","GB/T 14471-1993")</f>
        <v>GB/T 14471-1993</v>
      </c>
      <c r="B26" s="2" t="s">
        <v>30</v>
      </c>
      <c r="C26" s="2" t="s">
        <v>8</v>
      </c>
      <c r="D26" s="14">
        <v>34366</v>
      </c>
    </row>
    <row r="27" spans="1:4" ht="15.75" customHeight="1">
      <c r="A27" s="13" t="str">
        <f>HYPERLINK("http://www.csres.com/detail/53971.html","GB/T 14474-1993")</f>
        <v>GB/T 14474-1993</v>
      </c>
      <c r="B27" s="2" t="s">
        <v>31</v>
      </c>
      <c r="C27" s="2" t="s">
        <v>8</v>
      </c>
      <c r="D27" s="14">
        <v>34366</v>
      </c>
    </row>
    <row r="28" spans="1:4" ht="15.75" customHeight="1">
      <c r="A28" s="13" t="str">
        <f>HYPERLINK("http://www.csres.com/detail/53972.html","GB/T 14475-1993")</f>
        <v>GB/T 14475-1993</v>
      </c>
      <c r="B28" s="2" t="s">
        <v>32</v>
      </c>
      <c r="C28" s="2" t="s">
        <v>8</v>
      </c>
      <c r="D28" s="14">
        <v>34366</v>
      </c>
    </row>
    <row r="29" spans="1:4" ht="15.75" customHeight="1">
      <c r="A29" s="13" t="str">
        <f>HYPERLINK("http://www.csres.com/detail/54561.html","GB/T 14947-1994")</f>
        <v>GB/T 14947-1994</v>
      </c>
      <c r="B29" s="2" t="s">
        <v>33</v>
      </c>
      <c r="C29" s="2" t="s">
        <v>16</v>
      </c>
      <c r="D29" s="14">
        <v>34639</v>
      </c>
    </row>
    <row r="30" spans="1:4" ht="15.75" customHeight="1">
      <c r="A30" s="13" t="str">
        <f>HYPERLINK("http://www.csres.com/detail/55126.html","GB/T 15381-1994")</f>
        <v>GB/T 15381-1994</v>
      </c>
      <c r="B30" s="2" t="s">
        <v>34</v>
      </c>
      <c r="C30" s="2" t="s">
        <v>8</v>
      </c>
      <c r="D30" s="14">
        <v>34912</v>
      </c>
    </row>
    <row r="31" spans="1:4" ht="15.75" customHeight="1">
      <c r="A31" s="13" t="str">
        <f>HYPERLINK("http://www.csres.com/detail/55305.html","GB/T 15528-1995")</f>
        <v>GB/T 15528-1995</v>
      </c>
      <c r="B31" s="2" t="s">
        <v>35</v>
      </c>
      <c r="C31" s="2" t="s">
        <v>8</v>
      </c>
      <c r="D31" s="14">
        <v>34700</v>
      </c>
    </row>
    <row r="32" spans="1:4" ht="15.75" customHeight="1">
      <c r="A32" s="13" t="str">
        <f>HYPERLINK("http://www.csres.com/detail/55412.html","GB/T 15640-1995")</f>
        <v>GB/T 15640-1995</v>
      </c>
      <c r="B32" s="2" t="s">
        <v>36</v>
      </c>
      <c r="C32" s="2" t="s">
        <v>8</v>
      </c>
      <c r="D32" s="14">
        <v>35125</v>
      </c>
    </row>
    <row r="33" spans="1:4" ht="15.75" customHeight="1">
      <c r="A33" s="15" t="str">
        <f>HYPERLINK("http://www.csres.com/detail/57167.html","GB/T 17276-1998")</f>
        <v>GB/T 17276-1998</v>
      </c>
      <c r="B33" t="s">
        <v>37</v>
      </c>
      <c r="C33" t="s">
        <v>8</v>
      </c>
      <c r="D33" s="16">
        <v>35797</v>
      </c>
    </row>
    <row r="34" spans="1:4" ht="15.75" customHeight="1">
      <c r="A34" s="15" t="str">
        <f>HYPERLINK("http://www.csres.com/detail/57489.html","GB/T 17561-1998")</f>
        <v>GB/T 17561-1998</v>
      </c>
      <c r="B34" s="1" t="s">
        <v>38</v>
      </c>
      <c r="C34" s="1" t="s">
        <v>8</v>
      </c>
      <c r="D34" s="16">
        <v>36342</v>
      </c>
    </row>
    <row r="35" spans="1:4" ht="15.75" customHeight="1">
      <c r="A35" s="15" t="str">
        <f>HYPERLINK("http://www.csres.com/detail/60559.html","GB/T 11318.7-1996")</f>
        <v>GB/T 11318.7-1996</v>
      </c>
      <c r="B35" t="s">
        <v>39</v>
      </c>
      <c r="C35" t="s">
        <v>8</v>
      </c>
      <c r="D35" s="16">
        <v>35551</v>
      </c>
    </row>
    <row r="36" spans="1:4" ht="15.75" customHeight="1">
      <c r="A36" s="15" t="str">
        <f>HYPERLINK("http://www.csres.com/detail/60560.html","GB/T 11318.8-1996")</f>
        <v>GB/T 11318.8-1996</v>
      </c>
      <c r="B36" t="s">
        <v>40</v>
      </c>
      <c r="C36" t="s">
        <v>8</v>
      </c>
      <c r="D36" s="16">
        <v>35551</v>
      </c>
    </row>
    <row r="37" spans="1:4" ht="15.75" customHeight="1">
      <c r="A37" s="15" t="str">
        <f>HYPERLINK("http://www.csres.com/detail/66751.html","GB/T 4959-1995")</f>
        <v>GB/T 4959-1995</v>
      </c>
      <c r="B37" t="s">
        <v>41</v>
      </c>
      <c r="C37" t="s">
        <v>16</v>
      </c>
      <c r="D37" s="16">
        <v>35125</v>
      </c>
    </row>
    <row r="38" spans="1:4" ht="15.75" customHeight="1">
      <c r="A38" s="15" t="str">
        <f>HYPERLINK("http://www.csres.com/detail/68508.html","GB/T 6448-1986")</f>
        <v>GB/T 6448-1986</v>
      </c>
      <c r="B38" t="s">
        <v>42</v>
      </c>
      <c r="C38" t="s">
        <v>16</v>
      </c>
      <c r="D38" s="16">
        <v>31898</v>
      </c>
    </row>
    <row r="39" spans="1:4" ht="15.75" customHeight="1">
      <c r="A39" s="15" t="str">
        <f>HYPERLINK("http://www.csres.com/detail/68509.html","GB/T 6449-1986")</f>
        <v>GB/T 6449-1986</v>
      </c>
      <c r="B39" t="s">
        <v>43</v>
      </c>
      <c r="C39" t="s">
        <v>16</v>
      </c>
      <c r="D39" s="16">
        <v>31898</v>
      </c>
    </row>
    <row r="40" spans="1:4" ht="15.75" customHeight="1">
      <c r="A40" s="15" t="str">
        <f>HYPERLINK("http://www.csres.com/detail/68581.html","GB/T 6511-1986")</f>
        <v>GB/T 6511-1986</v>
      </c>
      <c r="B40" t="s">
        <v>44</v>
      </c>
      <c r="C40" t="s">
        <v>16</v>
      </c>
      <c r="D40" s="16">
        <v>31898</v>
      </c>
    </row>
    <row r="41" spans="1:4" ht="15.75" customHeight="1">
      <c r="A41" s="15" t="str">
        <f>HYPERLINK("http://www.csres.com/detail/68750.html","GB/T 6657-1986")</f>
        <v>GB/T 6657-1986</v>
      </c>
      <c r="B41" t="s">
        <v>45</v>
      </c>
      <c r="C41" t="s">
        <v>16</v>
      </c>
      <c r="D41" s="16">
        <v>31990</v>
      </c>
    </row>
    <row r="42" spans="1:4" ht="15.75" customHeight="1">
      <c r="A42" s="15" t="str">
        <f>HYPERLINK("http://www.csres.com/detail/68751.html","GB/T 6658-1986")</f>
        <v>GB/T 6658-1986</v>
      </c>
      <c r="B42" t="s">
        <v>46</v>
      </c>
      <c r="C42" t="s">
        <v>16</v>
      </c>
      <c r="D42" s="16">
        <v>31990</v>
      </c>
    </row>
    <row r="43" spans="1:4" ht="15.75" customHeight="1">
      <c r="A43" s="15" t="str">
        <f>HYPERLINK("http://www.csres.com/detail/68752.html","GB/T 6659-1986")</f>
        <v>GB/T 6659-1986</v>
      </c>
      <c r="B43" t="s">
        <v>47</v>
      </c>
      <c r="C43" t="s">
        <v>16</v>
      </c>
      <c r="D43" s="16">
        <v>31990</v>
      </c>
    </row>
    <row r="44" spans="1:4" ht="15.75" customHeight="1">
      <c r="A44" s="15" t="str">
        <f>HYPERLINK("http://www.csres.com/detail/68753.html","GB/T 6661-1986")</f>
        <v>GB/T 6661-1986</v>
      </c>
      <c r="B44" t="s">
        <v>48</v>
      </c>
      <c r="C44" t="s">
        <v>8</v>
      </c>
      <c r="D44" s="16">
        <v>31990</v>
      </c>
    </row>
    <row r="45" spans="1:4" ht="15.75" customHeight="1">
      <c r="A45" s="15" t="str">
        <f>HYPERLINK("http://www.csres.com/detail/69421.html","GB/T 7313-1987")</f>
        <v>GB/T 7313-1987</v>
      </c>
      <c r="B45" t="s">
        <v>49</v>
      </c>
      <c r="C45" t="s">
        <v>8</v>
      </c>
      <c r="D45" s="16">
        <v>32082</v>
      </c>
    </row>
    <row r="46" spans="1:4" ht="15.75" customHeight="1">
      <c r="A46" s="15" t="str">
        <f>HYPERLINK("http://www.csres.com/detail/70653.html","GB/T 9001-1988")</f>
        <v>GB/T 9001-1988</v>
      </c>
      <c r="B46" t="s">
        <v>50</v>
      </c>
      <c r="C46" t="s">
        <v>16</v>
      </c>
      <c r="D46" s="16">
        <v>32417</v>
      </c>
    </row>
    <row r="47" spans="1:4" ht="15.75" customHeight="1">
      <c r="A47" s="15" t="str">
        <f>HYPERLINK("http://www.csres.com/detail/70655.html","GB/T 9003-1988")</f>
        <v>GB/T 9003-1988</v>
      </c>
      <c r="B47" t="s">
        <v>51</v>
      </c>
      <c r="C47" t="s">
        <v>8</v>
      </c>
      <c r="D47" s="16">
        <v>32417</v>
      </c>
    </row>
    <row r="48" spans="1:4" ht="15.75" customHeight="1">
      <c r="A48" s="15" t="str">
        <f>HYPERLINK("http://www.csres.com/detail/83357.html","GB/T 14476-1993")</f>
        <v>GB/T 14476-1993</v>
      </c>
      <c r="B48" t="s">
        <v>52</v>
      </c>
      <c r="C48" t="s">
        <v>8</v>
      </c>
      <c r="D48" s="16">
        <v>34335</v>
      </c>
    </row>
    <row r="49" spans="1:4" ht="15.75" customHeight="1">
      <c r="A49" s="15" t="str">
        <f>HYPERLINK("http://www.csres.com/detail/116046.html","GB 6660-1986")</f>
        <v>GB 6660-1986</v>
      </c>
      <c r="B49" t="s">
        <v>53</v>
      </c>
      <c r="C49" t="s">
        <v>16</v>
      </c>
      <c r="D49" s="16">
        <v>31990</v>
      </c>
    </row>
    <row r="50" spans="1:4" ht="15.75" customHeight="1">
      <c r="A50" s="15" t="str">
        <f>HYPERLINK("http://www.csres.com/detail/118396.html","GB 9396-1988")</f>
        <v>GB 9396-1988</v>
      </c>
      <c r="B50" t="s">
        <v>15</v>
      </c>
      <c r="C50" t="s">
        <v>16</v>
      </c>
      <c r="D50" s="16">
        <v>32448</v>
      </c>
    </row>
    <row r="51" spans="1:4" ht="15.75" customHeight="1">
      <c r="A51" s="15" t="str">
        <f>HYPERLINK("http://www.csres.com/detail/118397.html","GB 9397-1988")</f>
        <v>GB 9397-1988</v>
      </c>
      <c r="B51" t="s">
        <v>54</v>
      </c>
      <c r="C51" t="s">
        <v>16</v>
      </c>
      <c r="D51" s="16">
        <v>32448</v>
      </c>
    </row>
    <row r="52" spans="1:4" ht="15.75" customHeight="1">
      <c r="A52" s="15" t="str">
        <f>HYPERLINK("http://www.csres.com/detail/118398.html","GB 9398-1988")</f>
        <v>GB 9398-1988</v>
      </c>
      <c r="B52" t="s">
        <v>55</v>
      </c>
      <c r="C52" t="s">
        <v>16</v>
      </c>
      <c r="D52" s="16">
        <v>32448</v>
      </c>
    </row>
    <row r="53" spans="1:4" ht="15.75" customHeight="1">
      <c r="A53" s="15" t="str">
        <f>HYPERLINK("http://www.csres.com/detail/118399.html","GB 9399-1988")</f>
        <v>GB 9399-1988</v>
      </c>
      <c r="B53" t="s">
        <v>56</v>
      </c>
      <c r="C53" t="s">
        <v>16</v>
      </c>
      <c r="D53" s="16">
        <v>32478</v>
      </c>
    </row>
    <row r="54" spans="1:4" ht="15.75" customHeight="1">
      <c r="A54" s="15" t="str">
        <f>HYPERLINK("http://www.csres.com/detail/118757.html","GB 7263-1987")</f>
        <v>GB 7263-1987</v>
      </c>
      <c r="B54" t="s">
        <v>57</v>
      </c>
      <c r="C54" t="s">
        <v>16</v>
      </c>
      <c r="D54" s="16">
        <v>32082</v>
      </c>
    </row>
    <row r="55" spans="1:4" ht="15.75" customHeight="1">
      <c r="A55" s="15" t="str">
        <f>HYPERLINK("http://www.csres.com/detail/121377.html","GB 5146-1985")</f>
        <v>GB 5146-1985</v>
      </c>
      <c r="B55" t="s">
        <v>58</v>
      </c>
      <c r="C55" t="s">
        <v>16</v>
      </c>
      <c r="D55" s="16">
        <v>31413</v>
      </c>
    </row>
    <row r="56" spans="1:4" ht="15.75" customHeight="1">
      <c r="A56" s="15" t="str">
        <f>HYPERLINK("http://www.csres.com/detail/131977.html","GY/T 86-1993")</f>
        <v>GY/T 86-1993</v>
      </c>
      <c r="B56" t="s">
        <v>59</v>
      </c>
      <c r="C56" t="s">
        <v>8</v>
      </c>
      <c r="D56" s="16">
        <v>35704</v>
      </c>
    </row>
    <row r="57" spans="1:4" ht="15.75" customHeight="1">
      <c r="A57" s="15" t="str">
        <f>HYPERLINK("http://www.csres.com/detail/131978.html","GY/T 87-1993")</f>
        <v>GY/T 87-1993</v>
      </c>
      <c r="B57" t="s">
        <v>60</v>
      </c>
      <c r="C57" t="s">
        <v>8</v>
      </c>
      <c r="D57" s="16">
        <v>34304</v>
      </c>
    </row>
    <row r="58" spans="1:4" ht="15.75" customHeight="1">
      <c r="A58" s="15" t="str">
        <f>HYPERLINK("http://www.csres.com/detail/154611.html","SJ 144-1982")</f>
        <v>SJ 144-1982</v>
      </c>
      <c r="B58" t="s">
        <v>61</v>
      </c>
      <c r="C58" t="s">
        <v>16</v>
      </c>
      <c r="D58" s="16">
        <v>34608</v>
      </c>
    </row>
    <row r="59" spans="1:4" ht="15.75" customHeight="1">
      <c r="A59" s="15" t="str">
        <f>HYPERLINK("http://www.csres.com/detail/155928.html","SN/T 0731-1997")</f>
        <v>SN/T 0731-1997</v>
      </c>
      <c r="B59" t="s">
        <v>62</v>
      </c>
      <c r="C59" t="s">
        <v>8</v>
      </c>
      <c r="D59" s="16">
        <v>35916</v>
      </c>
    </row>
    <row r="60" spans="1:4" ht="15.75" customHeight="1">
      <c r="A60" s="15" t="str">
        <f>HYPERLINK("http://www.csres.com/detail/155984.html","SN/T 0259-1993")</f>
        <v>SN/T 0259-1993</v>
      </c>
      <c r="B60" t="s">
        <v>63</v>
      </c>
      <c r="C60" t="s">
        <v>8</v>
      </c>
      <c r="D60" s="16">
        <v>34455</v>
      </c>
    </row>
    <row r="61" spans="1:4" ht="15.75" customHeight="1">
      <c r="A61" s="15" t="str">
        <f>HYPERLINK("http://www.csres.com/detail/159976.html","SN/T 0949-2000")</f>
        <v>SN/T 0949-2000</v>
      </c>
      <c r="B61" t="s">
        <v>64</v>
      </c>
      <c r="C61" t="s">
        <v>8</v>
      </c>
      <c r="D61" s="16">
        <v>36891</v>
      </c>
    </row>
    <row r="62" spans="1:4" ht="15.75" customHeight="1">
      <c r="A62" s="15" t="str">
        <f>HYPERLINK("http://www.csres.com/detail/161383.html","YD/T 305-1983")</f>
        <v>YD/T 305-1983</v>
      </c>
      <c r="B62" t="s">
        <v>65</v>
      </c>
      <c r="C62" t="s">
        <v>16</v>
      </c>
      <c r="D62" s="16">
        <v>35796</v>
      </c>
    </row>
    <row r="63" spans="1:4" ht="15.75" customHeight="1">
      <c r="A63" s="15" t="str">
        <f>HYPERLINK("http://www.csres.com/detail/170565.html","GY/T 77-1989")</f>
        <v>GY/T 77-1989</v>
      </c>
      <c r="B63" t="s">
        <v>66</v>
      </c>
      <c r="C63" t="s">
        <v>8</v>
      </c>
      <c r="D63" s="16">
        <v>32595</v>
      </c>
    </row>
    <row r="64" spans="1:4" ht="15.75" customHeight="1">
      <c r="A64" s="15" t="str">
        <f>HYPERLINK("http://www.csres.com/detail/201310.html","WH/T 39-2009")</f>
        <v>WH/T 39-2009</v>
      </c>
      <c r="B64" t="s">
        <v>67</v>
      </c>
      <c r="C64" t="s">
        <v>8</v>
      </c>
      <c r="D64" s="16">
        <v>39965</v>
      </c>
    </row>
    <row r="65" spans="1:4" ht="15.75" customHeight="1">
      <c r="A65" s="15" t="str">
        <f>HYPERLINK("http://www.csres.com/detail/212477.html","GB/T 25102.1-2010")</f>
        <v>GB/T 25102.1-2010</v>
      </c>
      <c r="B65" t="s">
        <v>68</v>
      </c>
      <c r="C65" t="s">
        <v>8</v>
      </c>
      <c r="D65" s="16">
        <v>40634</v>
      </c>
    </row>
    <row r="66" spans="1:4" ht="15.75" customHeight="1">
      <c r="A66" s="15" t="str">
        <f>HYPERLINK("http://www.csres.com/detail/212478.html","GB/T 25102.100-2010")</f>
        <v>GB/T 25102.100-2010</v>
      </c>
      <c r="B66" t="s">
        <v>69</v>
      </c>
      <c r="C66" t="s">
        <v>8</v>
      </c>
      <c r="D66" s="16">
        <v>40634</v>
      </c>
    </row>
    <row r="67" spans="1:4" ht="15.75" customHeight="1">
      <c r="A67" s="15" t="str">
        <f>HYPERLINK("http://www.csres.com/detail/212479.html","GB/T 25102.13-2010")</f>
        <v>GB/T 25102.13-2010</v>
      </c>
      <c r="B67" t="s">
        <v>70</v>
      </c>
      <c r="C67" t="s">
        <v>8</v>
      </c>
      <c r="D67" s="16">
        <v>40634</v>
      </c>
    </row>
    <row r="68" spans="1:4" ht="15.75" customHeight="1">
      <c r="A68" s="15" t="str">
        <f>HYPERLINK("http://www.csres.com/detail/212480.html","GB/T 25102.2-2010")</f>
        <v>GB/T 25102.2-2010</v>
      </c>
      <c r="B68" t="s">
        <v>71</v>
      </c>
      <c r="C68" t="s">
        <v>8</v>
      </c>
      <c r="D68" s="16">
        <v>40634</v>
      </c>
    </row>
    <row r="69" spans="1:4" ht="15.75" customHeight="1">
      <c r="A69" s="15" t="str">
        <f>HYPERLINK("http://www.csres.com/detail/212481.html","GB/T 25102.4-2010")</f>
        <v>GB/T 25102.4-2010</v>
      </c>
      <c r="B69" t="s">
        <v>72</v>
      </c>
      <c r="C69" t="s">
        <v>8</v>
      </c>
      <c r="D69" s="16">
        <v>40634</v>
      </c>
    </row>
    <row r="70" spans="1:4" ht="15.75" customHeight="1">
      <c r="A70" s="15" t="str">
        <f>HYPERLINK("http://www.csres.com/detail/220658.html","GB/T 4959-2011")</f>
        <v>GB/T 4959-2011</v>
      </c>
      <c r="B70" t="s">
        <v>41</v>
      </c>
      <c r="C70" t="s">
        <v>8</v>
      </c>
      <c r="D70" s="16">
        <v>40940</v>
      </c>
    </row>
    <row r="71" spans="1:4" ht="15.75" customHeight="1">
      <c r="A71" s="15" t="str">
        <f>HYPERLINK("http://www.csres.com/detail/220662.html","GB/T 12060.3-2011")</f>
        <v>GB/T 12060.3-2011</v>
      </c>
      <c r="B71" t="s">
        <v>73</v>
      </c>
      <c r="C71" t="s">
        <v>8</v>
      </c>
      <c r="D71" s="16">
        <v>40940</v>
      </c>
    </row>
    <row r="72" spans="1:4" ht="15.75" customHeight="1">
      <c r="A72" s="15" t="str">
        <f>HYPERLINK("http://www.csres.com/detail/220664.html","GB/T 12060.13-2011")</f>
        <v>GB/T 12060.13-2011</v>
      </c>
      <c r="B72" t="s">
        <v>74</v>
      </c>
      <c r="C72" t="s">
        <v>8</v>
      </c>
      <c r="D72" s="16">
        <v>40940</v>
      </c>
    </row>
    <row r="73" spans="1:4" ht="15.75" customHeight="1">
      <c r="A73" s="15" t="str">
        <f>HYPERLINK("http://www.csres.com/detail/220729.html","GB/T 28047-2011")</f>
        <v>GB/T 28047-2011</v>
      </c>
      <c r="B73" t="s">
        <v>75</v>
      </c>
      <c r="C73" t="s">
        <v>8</v>
      </c>
      <c r="D73" s="16">
        <v>40940</v>
      </c>
    </row>
    <row r="74" spans="1:4" ht="15.75" customHeight="1">
      <c r="A74" s="15" t="str">
        <f>HYPERLINK("http://www.csres.com/detail/220730.html","GB/T 28048-2011")</f>
        <v>GB/T 28048-2011</v>
      </c>
      <c r="B74" t="s">
        <v>76</v>
      </c>
      <c r="C74" t="s">
        <v>8</v>
      </c>
      <c r="D74" s="16">
        <v>40940</v>
      </c>
    </row>
    <row r="75" spans="1:4" ht="15.75" customHeight="1">
      <c r="A75" s="15" t="str">
        <f>HYPERLINK("http://www.csres.com/detail/220731.html","GB/T 28049-2011")</f>
        <v>GB/T 28049-2011</v>
      </c>
      <c r="B75" t="s">
        <v>77</v>
      </c>
      <c r="C75" t="s">
        <v>8</v>
      </c>
      <c r="D75" s="16">
        <v>40940</v>
      </c>
    </row>
    <row r="76" spans="1:4" ht="15.75" customHeight="1">
      <c r="A76" s="15" t="str">
        <f>HYPERLINK("http://www.csres.com/detail/221621.html","GB/T 12060.9-2011")</f>
        <v>GB/T 12060.9-2011</v>
      </c>
      <c r="B76" t="s">
        <v>78</v>
      </c>
      <c r="C76" t="s">
        <v>8</v>
      </c>
      <c r="D76" s="16">
        <v>41030</v>
      </c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</sheetData>
  <mergeCells count="3">
    <mergeCell ref="A1:D1"/>
    <mergeCell ref="A2:D2"/>
    <mergeCell ref="A3:D3"/>
  </mergeCells>
  <hyperlinks>
    <hyperlink ref="A3:D3" r:id="rId1" display="来源：工标网  网址：www.csres.com 电话：400-7255 888  QQ：569872709  MSN/Email：csres@hotmail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Thinkpad User</cp:lastModifiedBy>
  <dcterms:created xsi:type="dcterms:W3CDTF">1996-12-17T01:32:42Z</dcterms:created>
  <dcterms:modified xsi:type="dcterms:W3CDTF">2013-06-28T06:05:43Z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